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AW-BIA\Desktop\Patron's Meeting 2026\"/>
    </mc:Choice>
  </mc:AlternateContent>
  <xr:revisionPtr revIDLastSave="0" documentId="8_{2DB7B5E3-B8C7-4C79-874F-2BE8E310B1A4}" xr6:coauthVersionLast="47" xr6:coauthVersionMax="47" xr10:uidLastSave="{00000000-0000-0000-0000-000000000000}"/>
  <bookViews>
    <workbookView xWindow="-120" yWindow="-120" windowWidth="29040" windowHeight="15720" xr2:uid="{03C51FFE-A0EA-4C16-9450-595559078A26}"/>
  </bookViews>
  <sheets>
    <sheet name="Matrik Mobil triton DC 4x4 " sheetId="1" r:id="rId1"/>
  </sheets>
  <definedNames>
    <definedName name="_xlnm.Print_Area" localSheetId="0">'Matrik Mobil triton DC 4x4 '!$A$1:$Y$29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X8" i="1"/>
  <c r="X7" i="1"/>
  <c r="Y7" i="1" s="1"/>
  <c r="Y9" i="1" s="1"/>
  <c r="R8" i="1"/>
  <c r="S9" i="1"/>
  <c r="R7" i="1"/>
  <c r="L8" i="1"/>
  <c r="L7" i="1"/>
  <c r="F8" i="1"/>
  <c r="F7" i="1"/>
  <c r="S7" i="1" l="1"/>
  <c r="M7" i="1"/>
  <c r="L9" i="1" s="1"/>
  <c r="G7" i="1"/>
  <c r="G9" i="1" s="1"/>
</calcChain>
</file>

<file path=xl/sharedStrings.xml><?xml version="1.0" encoding="utf-8"?>
<sst xmlns="http://schemas.openxmlformats.org/spreadsheetml/2006/main" count="115" uniqueCount="66">
  <si>
    <t xml:space="preserve">PT Dipo Internasional Pahala Otomotif </t>
  </si>
  <si>
    <t>PT.Berlian Maju Motor</t>
  </si>
  <si>
    <t>Jl. Kol Abunjani N0. 10 Selamat Danau Sipin Kota Jambi, Jambi 36129</t>
  </si>
  <si>
    <t>JL.Sultan Mahmud Badarudin II Jalan Sultan Mahmud Badarudin II No.1-3. Kel. Tanah Periuk, Simpang Periuk, Kec. Lubuk Linggau Sel. II, Kota Lubuklinggau, Sumatera Selatan 31625</t>
  </si>
  <si>
    <t>Telp./Fax</t>
  </si>
  <si>
    <t>0741 60300</t>
  </si>
  <si>
    <t>0811-7896-677</t>
  </si>
  <si>
    <t>Email</t>
  </si>
  <si>
    <t>No.</t>
  </si>
  <si>
    <t>Nama Barang</t>
  </si>
  <si>
    <t>Qty</t>
  </si>
  <si>
    <t>Harga</t>
  </si>
  <si>
    <t>Total</t>
  </si>
  <si>
    <t>UNIT</t>
  </si>
  <si>
    <t>Finance</t>
  </si>
  <si>
    <t>Eka Yuhendri</t>
  </si>
  <si>
    <t>Catatan:</t>
  </si>
  <si>
    <t xml:space="preserve"> </t>
  </si>
  <si>
    <t>User</t>
  </si>
  <si>
    <t>ls</t>
  </si>
  <si>
    <t>PT. Lautan Berlian Utama Motor</t>
  </si>
  <si>
    <t>Jl. Jenderal Ahmad Yani, Tangga Takat, Kec. Seberang Ulu II, Kota Palembang, Sumatera Selatan</t>
  </si>
  <si>
    <t>0821-7866-7280</t>
  </si>
  <si>
    <t>PT.Sun Star Prima  Motor</t>
  </si>
  <si>
    <t>Jl.Raya Tajur No.62 Pakuan,Bogor</t>
  </si>
  <si>
    <t>0251-839 5881</t>
  </si>
  <si>
    <t>www.sunstarmotor.com</t>
  </si>
  <si>
    <t>LS</t>
  </si>
  <si>
    <t>Ls</t>
  </si>
  <si>
    <t>Adam</t>
  </si>
  <si>
    <t>Jasnari</t>
  </si>
  <si>
    <t>Comparison matrix for procurement of Triton SC HDX MT 4X4 2025</t>
  </si>
  <si>
    <t>Address</t>
  </si>
  <si>
    <t>Vendor</t>
  </si>
  <si>
    <t>Item</t>
  </si>
  <si>
    <t>Triton SC HDX MT 4X4 2025</t>
  </si>
  <si>
    <t>Discount</t>
  </si>
  <si>
    <t>Terms and Conditions</t>
  </si>
  <si>
    <t xml:space="preserve"> Triton SC HDX MT 4X4 2025</t>
  </si>
  <si>
    <t>The car can be picked up after full payment.</t>
  </si>
  <si>
    <t>Price is still negotiable</t>
  </si>
  <si>
    <t>Total price indclude discount</t>
  </si>
  <si>
    <t>free carpet</t>
  </si>
  <si>
    <t>free oil change once</t>
  </si>
  <si>
    <t>tune up service bonus once</t>
  </si>
  <si>
    <t>free wallet</t>
  </si>
  <si>
    <t>Free window film and gutters</t>
  </si>
  <si>
    <t>Conclusion and Recommendations :</t>
  </si>
  <si>
    <t>Price (Euro)</t>
  </si>
  <si>
    <t>Kurs Euro : 19.500</t>
  </si>
  <si>
    <t xml:space="preserve">Booking Fee  Euro 256.41 </t>
  </si>
  <si>
    <t xml:space="preserve"> include VAT 11% and legal cost</t>
  </si>
  <si>
    <t>' include VAT 11% and legal cost</t>
  </si>
  <si>
    <t>Service bonus for 2 years or 40,000 km</t>
  </si>
  <si>
    <t>free car wash during service</t>
  </si>
  <si>
    <t>free exclusive member service for 3 years</t>
  </si>
  <si>
    <t>free caroet</t>
  </si>
  <si>
    <t>Free medicine box, safety triangle, jack and toolkit</t>
  </si>
  <si>
    <t>Car available in 1 week</t>
  </si>
  <si>
    <t>Based on the price information displayed from four offers, the logistics team recommends purchasing a Mitsubishi TritonSC HDX MT 4X4 2025 Car Unit from PT Dipo Internasional Pahala Otomotif with the following considerations: The price offered is comparable to that of other dealers, the distance between the dealer (Jambi city) and the HH operational location is short, making it easier to process legal administration needs (BBNKB, STNK, KIR, tax payments, bonus claims), and the purchase of this car is one of PT REKI's contributions to regional income.</t>
  </si>
  <si>
    <t>Submitted by,</t>
  </si>
  <si>
    <t>Basecamp,         Januarr 2026</t>
  </si>
  <si>
    <t>Checked by</t>
  </si>
  <si>
    <t>Acknowledged by</t>
  </si>
  <si>
    <t>Approved by</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</si>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</sst>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_);_(* \(#,##0\);_(* &quot;-&quot;??_);_(@_)"/>
  </numFmts>
  <fonts count="7"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sz val="9"/>
      <color theme="1"/>
      <name val="Calibri"/>
      <family val="2"/>
      <charset val="1"/>
      <scheme val="minor"/>
    </font>
    <font>
      <b/>
      <sz val="10"/>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cellStyleXfs>
  <cellXfs count="86">
    <xf numFmtId="0" fontId="0" fillId="0" borderId="0" xfId="0"/>
    <xf numFmtId="0" fontId="3" fillId="0" borderId="0" xfId="0" applyFont="1"/>
    <xf numFmtId="165" fontId="3" fillId="0" borderId="1" xfId="2" applyFont="1" applyBorder="1" applyAlignment="1">
      <alignment horizontal="left"/>
    </xf>
    <xf numFmtId="165" fontId="3" fillId="0" borderId="1" xfId="2" applyFont="1" applyBorder="1"/>
    <xf numFmtId="165" fontId="3" fillId="0" borderId="1" xfId="2" applyFont="1" applyBorder="1" applyAlignment="1">
      <alignment horizontal="left" vertical="center"/>
    </xf>
    <xf numFmtId="165" fontId="3" fillId="0" borderId="1" xfId="2" applyFont="1" applyBorder="1" applyAlignment="1">
      <alignment horizontal="center" vertical="center"/>
    </xf>
    <xf numFmtId="165" fontId="3" fillId="0" borderId="1" xfId="2" applyFont="1" applyBorder="1" applyAlignment="1">
      <alignment horizontal="center"/>
    </xf>
    <xf numFmtId="164" fontId="3" fillId="0" borderId="1" xfId="1" applyFont="1" applyBorder="1" applyAlignment="1">
      <alignment horizontal="center"/>
    </xf>
    <xf numFmtId="165" fontId="3" fillId="0" borderId="1" xfId="2" applyFont="1" applyBorder="1" applyAlignment="1"/>
    <xf numFmtId="0" fontId="3" fillId="0" borderId="1" xfId="2" quotePrefix="1" applyNumberFormat="1" applyFont="1" applyBorder="1" applyAlignment="1">
      <alignment horizontal="center" vertical="center"/>
    </xf>
    <xf numFmtId="0" fontId="3" fillId="0" borderId="1" xfId="2" quotePrefix="1" applyNumberFormat="1" applyFont="1" applyBorder="1" applyAlignment="1">
      <alignment vertical="center"/>
    </xf>
    <xf numFmtId="165" fontId="3" fillId="0" borderId="1" xfId="2" quotePrefix="1" applyFont="1" applyBorder="1" applyAlignment="1">
      <alignment vertical="center" wrapText="1"/>
    </xf>
    <xf numFmtId="165" fontId="3" fillId="0" borderId="1" xfId="2" applyFont="1" applyBorder="1" applyAlignment="1">
      <alignment vertical="center" wrapText="1"/>
    </xf>
    <xf numFmtId="165" fontId="2" fillId="0" borderId="1" xfId="2" applyFont="1" applyBorder="1" applyAlignment="1"/>
    <xf numFmtId="0" fontId="3" fillId="0" borderId="0" xfId="0" applyFont="1" applyAlignment="1">
      <alignment vertical="center"/>
    </xf>
    <xf numFmtId="165" fontId="2" fillId="0" borderId="1" xfId="2" quotePrefix="1" applyFont="1" applyBorder="1" applyAlignment="1">
      <alignment vertical="center"/>
    </xf>
    <xf numFmtId="164" fontId="3" fillId="0" borderId="1" xfId="1" quotePrefix="1" applyFont="1" applyBorder="1" applyAlignment="1">
      <alignment vertical="center"/>
    </xf>
    <xf numFmtId="166" fontId="2" fillId="0" borderId="1" xfId="1" quotePrefix="1" applyNumberFormat="1" applyFont="1" applyBorder="1" applyAlignment="1">
      <alignment vertical="center"/>
    </xf>
    <xf numFmtId="166" fontId="2" fillId="0" borderId="1" xfId="1" applyNumberFormat="1" applyFont="1" applyBorder="1"/>
    <xf numFmtId="165" fontId="2" fillId="0" borderId="1" xfId="2" applyFont="1" applyBorder="1" applyAlignment="1">
      <alignment horizontal="center"/>
    </xf>
    <xf numFmtId="0" fontId="3" fillId="0" borderId="0" xfId="0" applyFont="1" applyAlignment="1">
      <alignment horizontal="center" vertical="center"/>
    </xf>
    <xf numFmtId="164" fontId="3" fillId="0" borderId="0" xfId="1" applyFont="1"/>
    <xf numFmtId="166" fontId="3" fillId="0" borderId="0" xfId="1" applyNumberFormat="1" applyFont="1"/>
    <xf numFmtId="0" fontId="6"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xf>
    <xf numFmtId="164" fontId="3" fillId="0" borderId="1" xfId="1" quotePrefix="1" applyFont="1" applyBorder="1" applyAlignment="1">
      <alignment vertical="center" wrapText="1"/>
    </xf>
    <xf numFmtId="0" fontId="3" fillId="0" borderId="1" xfId="0" applyFont="1" applyBorder="1"/>
    <xf numFmtId="0" fontId="3" fillId="0" borderId="1" xfId="0" applyFont="1" applyBorder="1" applyAlignment="1">
      <alignment horizontal="left"/>
    </xf>
    <xf numFmtId="165" fontId="2" fillId="0" borderId="1" xfId="2" quotePrefix="1" applyFont="1" applyBorder="1" applyAlignment="1">
      <alignment horizontal="center" vertical="center"/>
    </xf>
    <xf numFmtId="0" fontId="3" fillId="0" borderId="1" xfId="0" quotePrefix="1" applyFont="1" applyBorder="1" applyAlignment="1">
      <alignment horizontal="left" wrapText="1"/>
    </xf>
    <xf numFmtId="0" fontId="3" fillId="0" borderId="1" xfId="0" quotePrefix="1" applyFont="1" applyBorder="1" applyAlignment="1">
      <alignment horizontal="left" vertical="top" wrapText="1"/>
    </xf>
    <xf numFmtId="165" fontId="3" fillId="0" borderId="1" xfId="2" applyFont="1" applyBorder="1" applyAlignment="1">
      <alignment horizontal="left" vertical="center" wrapText="1"/>
    </xf>
    <xf numFmtId="165" fontId="3" fillId="0" borderId="1" xfId="2" applyFont="1" applyBorder="1" applyAlignment="1">
      <alignment horizontal="left" vertical="top" wrapText="1"/>
    </xf>
    <xf numFmtId="0" fontId="5" fillId="0" borderId="1" xfId="2" applyNumberFormat="1" applyFont="1" applyBorder="1" applyAlignment="1">
      <alignment horizontal="left" vertical="center" wrapText="1"/>
    </xf>
    <xf numFmtId="164" fontId="3" fillId="0" borderId="5" xfId="1" applyFont="1" applyBorder="1" applyAlignment="1">
      <alignment horizontal="center"/>
    </xf>
    <xf numFmtId="164" fontId="3" fillId="0" borderId="6" xfId="1" applyFont="1" applyBorder="1" applyAlignment="1">
      <alignment horizontal="center"/>
    </xf>
    <xf numFmtId="164" fontId="3" fillId="0" borderId="7" xfId="1" applyFont="1" applyBorder="1" applyAlignment="1">
      <alignment horizontal="center"/>
    </xf>
    <xf numFmtId="164" fontId="3" fillId="0" borderId="8" xfId="1" applyFont="1" applyBorder="1" applyAlignment="1">
      <alignment horizontal="center"/>
    </xf>
    <xf numFmtId="164" fontId="3" fillId="0" borderId="0" xfId="1" applyFont="1" applyBorder="1" applyAlignment="1">
      <alignment horizontal="center"/>
    </xf>
    <xf numFmtId="164" fontId="3" fillId="0" borderId="9" xfId="1" applyFont="1" applyBorder="1" applyAlignment="1">
      <alignment horizontal="center"/>
    </xf>
    <xf numFmtId="164" fontId="3" fillId="0" borderId="10" xfId="1" applyFont="1" applyBorder="1" applyAlignment="1">
      <alignment horizontal="center"/>
    </xf>
    <xf numFmtId="164" fontId="3" fillId="0" borderId="11" xfId="1" applyFont="1" applyBorder="1" applyAlignment="1">
      <alignment horizontal="center"/>
    </xf>
    <xf numFmtId="164" fontId="3" fillId="0" borderId="12" xfId="1"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 xfId="0" applyFont="1" applyBorder="1" applyAlignment="1">
      <alignment horizontal="center"/>
    </xf>
    <xf numFmtId="0" fontId="3" fillId="0" borderId="1" xfId="2" quotePrefix="1" applyNumberFormat="1" applyFont="1" applyBorder="1" applyAlignment="1">
      <alignment horizontal="center" vertical="center"/>
    </xf>
    <xf numFmtId="165" fontId="3" fillId="0" borderId="1" xfId="2" quotePrefix="1" applyFont="1" applyBorder="1" applyAlignment="1">
      <alignment horizontal="left" vertical="center" wrapText="1"/>
    </xf>
    <xf numFmtId="165" fontId="2" fillId="0" borderId="3" xfId="2" applyFont="1" applyBorder="1" applyAlignment="1">
      <alignment horizontal="center"/>
    </xf>
    <xf numFmtId="165" fontId="2" fillId="0" borderId="4" xfId="2" applyFont="1" applyBorder="1" applyAlignment="1">
      <alignment horizontal="center"/>
    </xf>
    <xf numFmtId="165" fontId="2" fillId="0" borderId="2" xfId="2" applyFont="1" applyBorder="1" applyAlignment="1">
      <alignment horizontal="center"/>
    </xf>
    <xf numFmtId="165" fontId="3" fillId="0" borderId="1" xfId="2" applyFont="1" applyBorder="1" applyAlignment="1">
      <alignment horizontal="center"/>
    </xf>
    <xf numFmtId="0" fontId="3" fillId="0" borderId="1" xfId="2" quotePrefix="1" applyNumberFormat="1" applyFont="1" applyBorder="1" applyAlignment="1">
      <alignment horizontal="left" vertical="center"/>
    </xf>
    <xf numFmtId="165" fontId="2" fillId="0" borderId="1" xfId="2" applyFont="1" applyBorder="1" applyAlignment="1">
      <alignment horizontal="left"/>
    </xf>
    <xf numFmtId="165" fontId="4" fillId="0" borderId="1" xfId="3" quotePrefix="1" applyNumberFormat="1" applyBorder="1" applyAlignment="1">
      <alignment horizontal="left" vertical="center" wrapText="1"/>
    </xf>
    <xf numFmtId="165" fontId="2" fillId="0" borderId="1" xfId="2" quotePrefix="1" applyFont="1" applyBorder="1" applyAlignment="1">
      <alignment horizontal="center" vertical="center"/>
    </xf>
    <xf numFmtId="166" fontId="2" fillId="0" borderId="1" xfId="0" applyNumberFormat="1" applyFont="1" applyBorder="1" applyAlignment="1">
      <alignment horizontal="center"/>
    </xf>
    <xf numFmtId="165" fontId="2" fillId="0" borderId="1" xfId="2" applyFont="1" applyBorder="1" applyAlignment="1">
      <alignment horizontal="center"/>
    </xf>
    <xf numFmtId="165" fontId="2" fillId="0" borderId="3" xfId="2" quotePrefix="1" applyFont="1" applyBorder="1" applyAlignment="1">
      <alignment horizontal="center" vertical="center"/>
    </xf>
    <xf numFmtId="165" fontId="2" fillId="0" borderId="4" xfId="2" quotePrefix="1" applyFont="1" applyBorder="1" applyAlignment="1">
      <alignment horizontal="center" vertical="center"/>
    </xf>
    <xf numFmtId="165" fontId="2" fillId="0" borderId="2" xfId="2" quotePrefix="1" applyFont="1" applyBorder="1" applyAlignment="1">
      <alignment horizontal="center" vertical="center"/>
    </xf>
    <xf numFmtId="166" fontId="2" fillId="0" borderId="3" xfId="0" applyNumberFormat="1" applyFont="1" applyBorder="1" applyAlignment="1">
      <alignment horizontal="center"/>
    </xf>
    <xf numFmtId="166" fontId="2" fillId="0" borderId="4" xfId="0" applyNumberFormat="1" applyFont="1" applyBorder="1" applyAlignment="1">
      <alignment horizontal="center"/>
    </xf>
    <xf numFmtId="166" fontId="2" fillId="0" borderId="2" xfId="0" applyNumberFormat="1" applyFont="1" applyBorder="1" applyAlignment="1">
      <alignment horizontal="center"/>
    </xf>
    <xf numFmtId="165" fontId="3" fillId="0" borderId="3" xfId="2" quotePrefix="1" applyFont="1" applyBorder="1" applyAlignment="1">
      <alignment horizontal="left" vertical="top" wrapText="1"/>
    </xf>
    <xf numFmtId="165" fontId="3" fillId="0" borderId="4" xfId="2" quotePrefix="1" applyFont="1" applyBorder="1" applyAlignment="1">
      <alignment horizontal="left" vertical="top" wrapText="1"/>
    </xf>
    <xf numFmtId="165" fontId="3" fillId="0" borderId="2" xfId="2" quotePrefix="1"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xf>
    <xf numFmtId="165" fontId="4" fillId="0" borderId="1" xfId="3" applyNumberFormat="1" applyBorder="1" applyAlignment="1">
      <alignment horizontal="left" vertical="center"/>
    </xf>
    <xf numFmtId="0" fontId="4" fillId="0" borderId="1" xfId="3" quotePrefix="1" applyNumberFormat="1" applyBorder="1" applyAlignment="1">
      <alignment horizontal="left"/>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unstarmot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48199-3C9A-4CEE-B5E7-A9F5C695F17E}">
  <sheetPr>
    <pageSetUpPr fitToPage="1"/>
  </sheetPr>
  <dimension ref="A1:Y50"/>
  <sheetViews>
    <sheetView tabSelected="1" workbookViewId="0">
      <selection activeCell="C21" sqref="C21:Y22"/>
    </sheetView>
  </sheetViews>
  <sheetFormatPr defaultColWidth="10.42578125" defaultRowHeight="12" x14ac:dyDescent="0.2"/>
  <cols>
    <col min="1" max="1" width="10.85546875" style="1" customWidth="1"/>
    <col min="2" max="2" width="30.42578125" style="1" customWidth="1"/>
    <col min="3" max="3" width="2.5703125" style="1" customWidth="1"/>
    <col min="4" max="4" width="4" style="1" customWidth="1"/>
    <col min="5" max="5" width="5.7109375" style="1" customWidth="1"/>
    <col min="6" max="6" width="15.42578125" style="21" customWidth="1"/>
    <col min="7" max="7" width="13.85546875" style="1" customWidth="1"/>
    <col min="8" max="8" width="5.5703125" style="1" customWidth="1"/>
    <col min="9" max="9" width="24" style="1" customWidth="1"/>
    <col min="10" max="10" width="5.85546875" style="1" customWidth="1"/>
    <col min="11" max="11" width="6.28515625" style="1" customWidth="1"/>
    <col min="12" max="12" width="11" style="1" bestFit="1" customWidth="1"/>
    <col min="13" max="13" width="11.7109375" style="1" customWidth="1"/>
    <col min="14" max="14" width="14.5703125" style="1" customWidth="1"/>
    <col min="15" max="15" width="17.28515625" style="1" customWidth="1"/>
    <col min="16" max="16" width="7" style="1" customWidth="1"/>
    <col min="17" max="17" width="6.7109375" style="1" customWidth="1"/>
    <col min="18" max="18" width="11" style="1" customWidth="1"/>
    <col min="19" max="19" width="11.85546875" style="1" customWidth="1"/>
    <col min="20" max="20" width="14.5703125" style="1" customWidth="1"/>
    <col min="21" max="21" width="17.28515625" style="1" customWidth="1"/>
    <col min="22" max="22" width="7" style="1" customWidth="1"/>
    <col min="23" max="23" width="6.7109375" style="1" customWidth="1"/>
    <col min="24" max="24" width="11" style="1" customWidth="1"/>
    <col min="25" max="25" width="11.85546875" style="1" customWidth="1"/>
    <col min="26" max="30" width="10.42578125" style="1"/>
    <col min="31" max="31" width="113.42578125" style="1" customWidth="1"/>
    <col min="32" max="16384" width="10.42578125" style="1"/>
  </cols>
  <sheetData>
    <row r="1" spans="1:25" x14ac:dyDescent="0.2">
      <c r="A1" s="83" t="s">
        <v>31</v>
      </c>
      <c r="B1" s="83"/>
      <c r="C1" s="83"/>
      <c r="D1" s="83"/>
      <c r="E1" s="83"/>
      <c r="F1" s="83"/>
      <c r="G1" s="83"/>
      <c r="H1" s="83"/>
      <c r="I1" s="83"/>
      <c r="J1" s="83"/>
      <c r="K1" s="83"/>
      <c r="L1" s="83"/>
      <c r="M1" s="83"/>
      <c r="N1" s="83"/>
      <c r="O1" s="83"/>
      <c r="P1" s="83"/>
      <c r="Q1" s="83"/>
      <c r="R1" s="83"/>
      <c r="S1" s="83"/>
      <c r="T1" s="28"/>
      <c r="U1" s="28"/>
      <c r="V1" s="28"/>
      <c r="W1" s="28"/>
      <c r="X1" s="28"/>
      <c r="Y1" s="28"/>
    </row>
    <row r="2" spans="1:25" ht="18" customHeight="1" x14ac:dyDescent="0.2">
      <c r="A2" s="2" t="s">
        <v>33</v>
      </c>
      <c r="B2" s="83" t="s">
        <v>0</v>
      </c>
      <c r="C2" s="83"/>
      <c r="D2" s="83"/>
      <c r="E2" s="83"/>
      <c r="F2" s="83"/>
      <c r="G2" s="83"/>
      <c r="H2" s="68" t="s">
        <v>20</v>
      </c>
      <c r="I2" s="68"/>
      <c r="J2" s="68"/>
      <c r="K2" s="68"/>
      <c r="L2" s="68"/>
      <c r="M2" s="68"/>
      <c r="N2" s="68" t="s">
        <v>1</v>
      </c>
      <c r="O2" s="68"/>
      <c r="P2" s="68"/>
      <c r="Q2" s="68"/>
      <c r="R2" s="68"/>
      <c r="S2" s="68"/>
      <c r="T2" s="68" t="s">
        <v>23</v>
      </c>
      <c r="U2" s="68"/>
      <c r="V2" s="68"/>
      <c r="W2" s="68"/>
      <c r="X2" s="68"/>
      <c r="Y2" s="68"/>
    </row>
    <row r="3" spans="1:25" ht="27.6" customHeight="1" x14ac:dyDescent="0.2">
      <c r="A3" s="4" t="s">
        <v>32</v>
      </c>
      <c r="B3" s="33" t="s">
        <v>2</v>
      </c>
      <c r="C3" s="33"/>
      <c r="D3" s="33"/>
      <c r="E3" s="33"/>
      <c r="F3" s="33"/>
      <c r="G3" s="33"/>
      <c r="H3" s="33" t="s">
        <v>21</v>
      </c>
      <c r="I3" s="33"/>
      <c r="J3" s="33"/>
      <c r="K3" s="33"/>
      <c r="L3" s="33"/>
      <c r="M3" s="33"/>
      <c r="N3" s="33" t="s">
        <v>3</v>
      </c>
      <c r="O3" s="33"/>
      <c r="P3" s="33"/>
      <c r="Q3" s="33"/>
      <c r="R3" s="33"/>
      <c r="S3" s="33"/>
      <c r="T3" s="33" t="s">
        <v>24</v>
      </c>
      <c r="U3" s="33"/>
      <c r="V3" s="33"/>
      <c r="W3" s="33"/>
      <c r="X3" s="33"/>
      <c r="Y3" s="33"/>
    </row>
    <row r="4" spans="1:25" ht="12" customHeight="1" x14ac:dyDescent="0.2">
      <c r="A4" s="4" t="s">
        <v>4</v>
      </c>
      <c r="B4" s="33" t="s">
        <v>5</v>
      </c>
      <c r="C4" s="33"/>
      <c r="D4" s="33"/>
      <c r="E4" s="33"/>
      <c r="F4" s="33"/>
      <c r="G4" s="33"/>
      <c r="H4" s="62" t="s">
        <v>22</v>
      </c>
      <c r="I4" s="62"/>
      <c r="J4" s="62"/>
      <c r="K4" s="62"/>
      <c r="L4" s="62"/>
      <c r="M4" s="62"/>
      <c r="N4" s="62" t="s">
        <v>6</v>
      </c>
      <c r="O4" s="33"/>
      <c r="P4" s="33"/>
      <c r="Q4" s="33"/>
      <c r="R4" s="33"/>
      <c r="S4" s="33"/>
      <c r="T4" s="62" t="s">
        <v>25</v>
      </c>
      <c r="U4" s="33"/>
      <c r="V4" s="33"/>
      <c r="W4" s="33"/>
      <c r="X4" s="33"/>
      <c r="Y4" s="33"/>
    </row>
    <row r="5" spans="1:25" ht="12.75" customHeight="1" x14ac:dyDescent="0.25">
      <c r="A5" s="4" t="s">
        <v>7</v>
      </c>
      <c r="B5" s="84"/>
      <c r="C5" s="84"/>
      <c r="D5" s="84"/>
      <c r="E5" s="84"/>
      <c r="F5" s="84"/>
      <c r="G5" s="84"/>
      <c r="H5" s="85"/>
      <c r="I5" s="85"/>
      <c r="J5" s="85"/>
      <c r="K5" s="85"/>
      <c r="L5" s="85"/>
      <c r="M5" s="85"/>
      <c r="N5" s="69"/>
      <c r="O5" s="69"/>
      <c r="P5" s="69"/>
      <c r="Q5" s="69"/>
      <c r="R5" s="69"/>
      <c r="S5" s="69"/>
      <c r="T5" s="69" t="s">
        <v>26</v>
      </c>
      <c r="U5" s="69"/>
      <c r="V5" s="69"/>
      <c r="W5" s="69"/>
      <c r="X5" s="69"/>
      <c r="Y5" s="69"/>
    </row>
    <row r="6" spans="1:25" x14ac:dyDescent="0.2">
      <c r="A6" s="5" t="s">
        <v>8</v>
      </c>
      <c r="B6" s="66" t="s">
        <v>34</v>
      </c>
      <c r="C6" s="66"/>
      <c r="D6" s="66" t="s">
        <v>10</v>
      </c>
      <c r="E6" s="66"/>
      <c r="F6" s="7" t="s">
        <v>48</v>
      </c>
      <c r="G6" s="8" t="s">
        <v>12</v>
      </c>
      <c r="H6" s="66" t="s">
        <v>9</v>
      </c>
      <c r="I6" s="66"/>
      <c r="J6" s="60" t="s">
        <v>10</v>
      </c>
      <c r="K6" s="60"/>
      <c r="L6" s="6" t="s">
        <v>48</v>
      </c>
      <c r="M6" s="6" t="s">
        <v>12</v>
      </c>
      <c r="N6" s="66" t="s">
        <v>9</v>
      </c>
      <c r="O6" s="66"/>
      <c r="P6" s="66" t="s">
        <v>10</v>
      </c>
      <c r="Q6" s="66"/>
      <c r="R6" s="8" t="s">
        <v>48</v>
      </c>
      <c r="S6" s="8" t="s">
        <v>12</v>
      </c>
      <c r="T6" s="66" t="s">
        <v>9</v>
      </c>
      <c r="U6" s="66"/>
      <c r="V6" s="66" t="s">
        <v>10</v>
      </c>
      <c r="W6" s="66"/>
      <c r="X6" s="8" t="s">
        <v>11</v>
      </c>
      <c r="Y6" s="8" t="s">
        <v>12</v>
      </c>
    </row>
    <row r="7" spans="1:25" s="14" customFormat="1" ht="12" customHeight="1" x14ac:dyDescent="0.2">
      <c r="A7" s="9">
        <v>1</v>
      </c>
      <c r="B7" s="67" t="s">
        <v>35</v>
      </c>
      <c r="C7" s="67"/>
      <c r="D7" s="10">
        <v>1</v>
      </c>
      <c r="E7" s="10" t="s">
        <v>13</v>
      </c>
      <c r="F7" s="27">
        <f>402750000/19500</f>
        <v>20653.846153846152</v>
      </c>
      <c r="G7" s="11">
        <f>F7*D7</f>
        <v>20653.846153846152</v>
      </c>
      <c r="H7" s="67" t="s">
        <v>35</v>
      </c>
      <c r="I7" s="67"/>
      <c r="J7" s="12">
        <v>1</v>
      </c>
      <c r="K7" s="12" t="s">
        <v>13</v>
      </c>
      <c r="L7" s="12">
        <f>484100000/19500</f>
        <v>24825.641025641027</v>
      </c>
      <c r="M7" s="12">
        <f>L7*J7</f>
        <v>24825.641025641027</v>
      </c>
      <c r="N7" s="67" t="s">
        <v>35</v>
      </c>
      <c r="O7" s="67"/>
      <c r="P7" s="12">
        <v>1</v>
      </c>
      <c r="Q7" s="12" t="s">
        <v>13</v>
      </c>
      <c r="R7" s="12">
        <f>484100000/19500</f>
        <v>24825.641025641027</v>
      </c>
      <c r="S7" s="13">
        <f>R7*P7</f>
        <v>24825.641025641027</v>
      </c>
      <c r="T7" s="67" t="s">
        <v>38</v>
      </c>
      <c r="U7" s="67"/>
      <c r="V7" s="12">
        <v>1</v>
      </c>
      <c r="W7" s="12" t="s">
        <v>13</v>
      </c>
      <c r="X7" s="12">
        <f>388950000/19500</f>
        <v>19946.153846153848</v>
      </c>
      <c r="Y7" s="13">
        <f>X7*V7</f>
        <v>19946.153846153848</v>
      </c>
    </row>
    <row r="8" spans="1:25" s="14" customFormat="1" ht="12" customHeight="1" x14ac:dyDescent="0.2">
      <c r="A8" s="9">
        <v>2</v>
      </c>
      <c r="B8" s="67" t="s">
        <v>36</v>
      </c>
      <c r="C8" s="67"/>
      <c r="D8" s="10">
        <v>1</v>
      </c>
      <c r="E8" s="10" t="s">
        <v>19</v>
      </c>
      <c r="F8" s="11">
        <f>10000000/19500</f>
        <v>512.82051282051282</v>
      </c>
      <c r="G8" s="11"/>
      <c r="H8" s="67" t="s">
        <v>36</v>
      </c>
      <c r="I8" s="67"/>
      <c r="J8" s="12">
        <v>1</v>
      </c>
      <c r="K8" s="12" t="s">
        <v>19</v>
      </c>
      <c r="L8" s="12">
        <f>84100000/19500</f>
        <v>4312.8205128205127</v>
      </c>
      <c r="M8" s="12"/>
      <c r="N8" s="61" t="s">
        <v>36</v>
      </c>
      <c r="O8" s="61"/>
      <c r="P8" s="12">
        <v>1</v>
      </c>
      <c r="Q8" s="12" t="s">
        <v>28</v>
      </c>
      <c r="R8" s="12">
        <f>65000000/19500</f>
        <v>3333.3333333333335</v>
      </c>
      <c r="S8" s="13"/>
      <c r="T8" s="61" t="s">
        <v>36</v>
      </c>
      <c r="U8" s="61"/>
      <c r="V8" s="12">
        <v>1</v>
      </c>
      <c r="W8" s="12" t="s">
        <v>27</v>
      </c>
      <c r="X8" s="12">
        <f>3000000/19500</f>
        <v>153.84615384615384</v>
      </c>
      <c r="Y8" s="13"/>
    </row>
    <row r="9" spans="1:25" ht="15.75" customHeight="1" x14ac:dyDescent="0.2">
      <c r="A9" s="70" t="s">
        <v>12</v>
      </c>
      <c r="B9" s="70"/>
      <c r="C9" s="70"/>
      <c r="D9" s="15"/>
      <c r="E9" s="15"/>
      <c r="F9" s="16"/>
      <c r="G9" s="17">
        <f>G7-F8</f>
        <v>20141.025641025641</v>
      </c>
      <c r="H9" s="71" t="s">
        <v>12</v>
      </c>
      <c r="I9" s="71"/>
      <c r="J9" s="18"/>
      <c r="K9" s="18"/>
      <c r="L9" s="72">
        <f>M7-L8</f>
        <v>20512.820512820515</v>
      </c>
      <c r="M9" s="72"/>
      <c r="N9" s="19" t="s">
        <v>12</v>
      </c>
      <c r="O9" s="19"/>
      <c r="P9" s="8"/>
      <c r="Q9" s="8"/>
      <c r="R9" s="13"/>
      <c r="S9" s="13">
        <f>S7-R8</f>
        <v>21492.307692307695</v>
      </c>
      <c r="T9" s="19" t="s">
        <v>12</v>
      </c>
      <c r="U9" s="19"/>
      <c r="V9" s="8"/>
      <c r="W9" s="8"/>
      <c r="X9" s="13"/>
      <c r="Y9" s="13">
        <f>Y7-X8</f>
        <v>19792.307692307695</v>
      </c>
    </row>
    <row r="10" spans="1:25" ht="15.75" customHeight="1" x14ac:dyDescent="0.2">
      <c r="A10" s="30"/>
      <c r="B10" s="73" t="s">
        <v>37</v>
      </c>
      <c r="C10" s="74"/>
      <c r="D10" s="74"/>
      <c r="E10" s="74"/>
      <c r="F10" s="74"/>
      <c r="G10" s="75"/>
      <c r="H10" s="76" t="s">
        <v>37</v>
      </c>
      <c r="I10" s="77"/>
      <c r="J10" s="77"/>
      <c r="K10" s="77"/>
      <c r="L10" s="77"/>
      <c r="M10" s="78"/>
      <c r="N10" s="63" t="s">
        <v>37</v>
      </c>
      <c r="O10" s="64"/>
      <c r="P10" s="64"/>
      <c r="Q10" s="64"/>
      <c r="R10" s="64"/>
      <c r="S10" s="65"/>
      <c r="T10" s="63" t="s">
        <v>37</v>
      </c>
      <c r="U10" s="64"/>
      <c r="V10" s="64"/>
      <c r="W10" s="64"/>
      <c r="X10" s="64"/>
      <c r="Y10" s="65"/>
    </row>
    <row r="11" spans="1:25" ht="12" customHeight="1" x14ac:dyDescent="0.2">
      <c r="A11" s="3"/>
      <c r="B11" s="62" t="s">
        <v>39</v>
      </c>
      <c r="C11" s="62"/>
      <c r="D11" s="62"/>
      <c r="E11" s="62"/>
      <c r="F11" s="62"/>
      <c r="G11" s="62"/>
      <c r="H11" s="62" t="s">
        <v>50</v>
      </c>
      <c r="I11" s="62"/>
      <c r="J11" s="62"/>
      <c r="K11" s="62"/>
      <c r="L11" s="62"/>
      <c r="M11" s="62"/>
      <c r="N11" s="79" t="s">
        <v>50</v>
      </c>
      <c r="O11" s="80"/>
      <c r="P11" s="80"/>
      <c r="Q11" s="80"/>
      <c r="R11" s="80"/>
      <c r="S11" s="81"/>
      <c r="T11" s="62" t="s">
        <v>50</v>
      </c>
      <c r="U11" s="62"/>
      <c r="V11" s="62"/>
      <c r="W11" s="62"/>
      <c r="X11" s="62"/>
      <c r="Y11" s="62"/>
    </row>
    <row r="12" spans="1:25" ht="12" customHeight="1" x14ac:dyDescent="0.2">
      <c r="A12" s="3"/>
      <c r="B12" s="31" t="s">
        <v>51</v>
      </c>
      <c r="C12" s="31"/>
      <c r="D12" s="31"/>
      <c r="E12" s="31"/>
      <c r="F12" s="31"/>
      <c r="G12" s="31"/>
      <c r="H12" s="31" t="s">
        <v>52</v>
      </c>
      <c r="I12" s="31"/>
      <c r="J12" s="31"/>
      <c r="K12" s="31"/>
      <c r="L12" s="31"/>
      <c r="M12" s="31"/>
      <c r="N12" s="31" t="s">
        <v>52</v>
      </c>
      <c r="O12" s="31"/>
      <c r="P12" s="31"/>
      <c r="Q12" s="31"/>
      <c r="R12" s="31"/>
      <c r="S12" s="31"/>
      <c r="T12" s="31" t="s">
        <v>52</v>
      </c>
      <c r="U12" s="31"/>
      <c r="V12" s="31"/>
      <c r="W12" s="31"/>
      <c r="X12" s="31"/>
      <c r="Y12" s="31"/>
    </row>
    <row r="13" spans="1:25" ht="12" customHeight="1" x14ac:dyDescent="0.2">
      <c r="A13" s="3"/>
      <c r="B13" s="31" t="s">
        <v>41</v>
      </c>
      <c r="C13" s="31"/>
      <c r="D13" s="31"/>
      <c r="E13" s="31"/>
      <c r="F13" s="31"/>
      <c r="G13" s="31"/>
      <c r="H13" s="31" t="s">
        <v>41</v>
      </c>
      <c r="I13" s="31"/>
      <c r="J13" s="31"/>
      <c r="K13" s="31"/>
      <c r="L13" s="31"/>
      <c r="M13" s="31"/>
      <c r="N13" s="31" t="s">
        <v>41</v>
      </c>
      <c r="O13" s="31"/>
      <c r="P13" s="31"/>
      <c r="Q13" s="31"/>
      <c r="R13" s="31"/>
      <c r="S13" s="31"/>
      <c r="T13" s="31" t="s">
        <v>41</v>
      </c>
      <c r="U13" s="31"/>
      <c r="V13" s="31"/>
      <c r="W13" s="31"/>
      <c r="X13" s="31"/>
      <c r="Y13" s="31"/>
    </row>
    <row r="14" spans="1:25" ht="12" customHeight="1" x14ac:dyDescent="0.2">
      <c r="A14" s="3"/>
      <c r="B14" s="31" t="s">
        <v>40</v>
      </c>
      <c r="C14" s="31"/>
      <c r="D14" s="31"/>
      <c r="E14" s="31"/>
      <c r="F14" s="31"/>
      <c r="G14" s="31"/>
      <c r="H14" s="31" t="s">
        <v>53</v>
      </c>
      <c r="I14" s="31"/>
      <c r="J14" s="31"/>
      <c r="K14" s="31"/>
      <c r="L14" s="31"/>
      <c r="M14" s="31"/>
      <c r="N14" s="31" t="s">
        <v>53</v>
      </c>
      <c r="O14" s="31"/>
      <c r="P14" s="31"/>
      <c r="Q14" s="31"/>
      <c r="R14" s="31"/>
      <c r="S14" s="31"/>
      <c r="T14" s="31" t="s">
        <v>53</v>
      </c>
      <c r="U14" s="31"/>
      <c r="V14" s="31"/>
      <c r="W14" s="31"/>
      <c r="X14" s="31"/>
      <c r="Y14" s="31"/>
    </row>
    <row r="15" spans="1:25" ht="12" customHeight="1" x14ac:dyDescent="0.2">
      <c r="A15" s="3"/>
      <c r="B15" s="31" t="s">
        <v>42</v>
      </c>
      <c r="C15" s="31"/>
      <c r="D15" s="31"/>
      <c r="E15" s="31"/>
      <c r="F15" s="31"/>
      <c r="G15" s="31"/>
      <c r="H15" s="31" t="s">
        <v>54</v>
      </c>
      <c r="I15" s="31"/>
      <c r="J15" s="31"/>
      <c r="K15" s="31"/>
      <c r="L15" s="31"/>
      <c r="M15" s="31"/>
      <c r="N15" s="31" t="s">
        <v>54</v>
      </c>
      <c r="O15" s="31"/>
      <c r="P15" s="31"/>
      <c r="Q15" s="31"/>
      <c r="R15" s="31"/>
      <c r="S15" s="31"/>
      <c r="T15" s="31" t="s">
        <v>54</v>
      </c>
      <c r="U15" s="31"/>
      <c r="V15" s="31"/>
      <c r="W15" s="31"/>
      <c r="X15" s="31"/>
      <c r="Y15" s="31"/>
    </row>
    <row r="16" spans="1:25" ht="12" customHeight="1" x14ac:dyDescent="0.2">
      <c r="A16" s="3"/>
      <c r="B16" s="31" t="s">
        <v>44</v>
      </c>
      <c r="C16" s="31"/>
      <c r="D16" s="31"/>
      <c r="E16" s="31"/>
      <c r="F16" s="31"/>
      <c r="G16" s="31"/>
      <c r="H16" s="31" t="s">
        <v>55</v>
      </c>
      <c r="I16" s="31"/>
      <c r="J16" s="31"/>
      <c r="K16" s="31"/>
      <c r="L16" s="31"/>
      <c r="M16" s="31"/>
      <c r="N16" s="31" t="s">
        <v>55</v>
      </c>
      <c r="O16" s="31"/>
      <c r="P16" s="31"/>
      <c r="Q16" s="31"/>
      <c r="R16" s="31"/>
      <c r="S16" s="31"/>
      <c r="T16" s="31" t="s">
        <v>55</v>
      </c>
      <c r="U16" s="31"/>
      <c r="V16" s="31"/>
      <c r="W16" s="31"/>
      <c r="X16" s="31"/>
      <c r="Y16" s="31"/>
    </row>
    <row r="17" spans="1:25" ht="12" customHeight="1" x14ac:dyDescent="0.2">
      <c r="A17" s="3"/>
      <c r="B17" s="31" t="s">
        <v>43</v>
      </c>
      <c r="C17" s="31"/>
      <c r="D17" s="31"/>
      <c r="E17" s="31"/>
      <c r="F17" s="31"/>
      <c r="G17" s="31"/>
      <c r="H17" s="31" t="s">
        <v>56</v>
      </c>
      <c r="I17" s="31"/>
      <c r="J17" s="31"/>
      <c r="K17" s="31"/>
      <c r="L17" s="31"/>
      <c r="M17" s="31"/>
      <c r="N17" s="31" t="s">
        <v>56</v>
      </c>
      <c r="O17" s="31"/>
      <c r="P17" s="31"/>
      <c r="Q17" s="31"/>
      <c r="R17" s="31"/>
      <c r="S17" s="31"/>
      <c r="T17" s="31" t="s">
        <v>56</v>
      </c>
      <c r="U17" s="31"/>
      <c r="V17" s="31"/>
      <c r="W17" s="31"/>
      <c r="X17" s="31"/>
      <c r="Y17" s="31"/>
    </row>
    <row r="18" spans="1:25" ht="12" customHeight="1" x14ac:dyDescent="0.2">
      <c r="A18" s="3"/>
      <c r="B18" s="31" t="s">
        <v>45</v>
      </c>
      <c r="C18" s="31"/>
      <c r="D18" s="31"/>
      <c r="E18" s="31"/>
      <c r="F18" s="31"/>
      <c r="G18" s="31"/>
      <c r="H18" s="31" t="s">
        <v>45</v>
      </c>
      <c r="I18" s="31"/>
      <c r="J18" s="31"/>
      <c r="K18" s="31"/>
      <c r="L18" s="31"/>
      <c r="M18" s="31"/>
      <c r="N18" s="31" t="s">
        <v>45</v>
      </c>
      <c r="O18" s="31"/>
      <c r="P18" s="31"/>
      <c r="Q18" s="31"/>
      <c r="R18" s="31"/>
      <c r="S18" s="31"/>
      <c r="T18" s="31" t="s">
        <v>45</v>
      </c>
      <c r="U18" s="31"/>
      <c r="V18" s="31"/>
      <c r="W18" s="31"/>
      <c r="X18" s="31"/>
      <c r="Y18" s="31"/>
    </row>
    <row r="19" spans="1:25" ht="12" customHeight="1" x14ac:dyDescent="0.2">
      <c r="A19" s="3"/>
      <c r="B19" s="31" t="s">
        <v>46</v>
      </c>
      <c r="C19" s="31"/>
      <c r="D19" s="31"/>
      <c r="E19" s="31"/>
      <c r="F19" s="31"/>
      <c r="G19" s="31"/>
      <c r="H19" s="31" t="s">
        <v>57</v>
      </c>
      <c r="I19" s="31"/>
      <c r="J19" s="31"/>
      <c r="K19" s="31"/>
      <c r="L19" s="31"/>
      <c r="M19" s="31"/>
      <c r="N19" s="31" t="s">
        <v>57</v>
      </c>
      <c r="O19" s="31"/>
      <c r="P19" s="31"/>
      <c r="Q19" s="31"/>
      <c r="R19" s="31"/>
      <c r="S19" s="31"/>
      <c r="T19" s="31" t="s">
        <v>57</v>
      </c>
      <c r="U19" s="31"/>
      <c r="V19" s="31"/>
      <c r="W19" s="31"/>
      <c r="X19" s="31"/>
      <c r="Y19" s="31"/>
    </row>
    <row r="20" spans="1:25" ht="12" customHeight="1" x14ac:dyDescent="0.2">
      <c r="A20" s="3"/>
      <c r="B20" s="32"/>
      <c r="C20" s="32"/>
      <c r="D20" s="32"/>
      <c r="E20" s="32"/>
      <c r="F20" s="32"/>
      <c r="G20" s="32"/>
      <c r="H20" s="33" t="s">
        <v>58</v>
      </c>
      <c r="I20" s="33"/>
      <c r="J20" s="33"/>
      <c r="K20" s="33"/>
      <c r="L20" s="33"/>
      <c r="M20" s="33"/>
      <c r="N20" s="33" t="s">
        <v>58</v>
      </c>
      <c r="O20" s="33"/>
      <c r="P20" s="33"/>
      <c r="Q20" s="33"/>
      <c r="R20" s="33"/>
      <c r="S20" s="33"/>
      <c r="T20" s="31" t="s">
        <v>58</v>
      </c>
      <c r="U20" s="31"/>
      <c r="V20" s="31"/>
      <c r="W20" s="31"/>
      <c r="X20" s="31"/>
      <c r="Y20" s="31"/>
    </row>
    <row r="21" spans="1:25" ht="12" customHeight="1" x14ac:dyDescent="0.2">
      <c r="A21" s="34" t="s">
        <v>47</v>
      </c>
      <c r="B21" s="34"/>
      <c r="C21" s="35" t="s">
        <v>59</v>
      </c>
      <c r="D21" s="35"/>
      <c r="E21" s="35"/>
      <c r="F21" s="35"/>
      <c r="G21" s="35"/>
      <c r="H21" s="35"/>
      <c r="I21" s="35"/>
      <c r="J21" s="35"/>
      <c r="K21" s="35"/>
      <c r="L21" s="35"/>
      <c r="M21" s="35"/>
      <c r="N21" s="35"/>
      <c r="O21" s="35"/>
      <c r="P21" s="35"/>
      <c r="Q21" s="35"/>
      <c r="R21" s="35"/>
      <c r="S21" s="35"/>
      <c r="T21" s="35"/>
      <c r="U21" s="35"/>
      <c r="V21" s="35"/>
      <c r="W21" s="35"/>
      <c r="X21" s="35"/>
      <c r="Y21" s="35"/>
    </row>
    <row r="22" spans="1:25" ht="25.5" customHeight="1" x14ac:dyDescent="0.2">
      <c r="A22" s="34"/>
      <c r="B22" s="34"/>
      <c r="C22" s="35"/>
      <c r="D22" s="35"/>
      <c r="E22" s="35"/>
      <c r="F22" s="35"/>
      <c r="G22" s="35"/>
      <c r="H22" s="35"/>
      <c r="I22" s="35"/>
      <c r="J22" s="35"/>
      <c r="K22" s="35"/>
      <c r="L22" s="35"/>
      <c r="M22" s="35"/>
      <c r="N22" s="35"/>
      <c r="O22" s="35"/>
      <c r="P22" s="35"/>
      <c r="Q22" s="35"/>
      <c r="R22" s="35"/>
      <c r="S22" s="35"/>
      <c r="T22" s="35"/>
      <c r="U22" s="35"/>
      <c r="V22" s="35"/>
      <c r="W22" s="35"/>
      <c r="X22" s="35"/>
      <c r="Y22" s="35"/>
    </row>
    <row r="23" spans="1:25" x14ac:dyDescent="0.2">
      <c r="A23" s="28" t="s">
        <v>61</v>
      </c>
      <c r="B23" s="29"/>
      <c r="C23" s="60" t="s">
        <v>63</v>
      </c>
      <c r="D23" s="60"/>
      <c r="E23" s="60"/>
      <c r="F23" s="60"/>
      <c r="G23" s="60" t="s">
        <v>62</v>
      </c>
      <c r="H23" s="60"/>
      <c r="I23" s="60"/>
      <c r="J23" s="60"/>
      <c r="K23" s="60" t="s">
        <v>64</v>
      </c>
      <c r="L23" s="60"/>
      <c r="M23" s="60"/>
      <c r="N23" s="60"/>
      <c r="O23" s="45"/>
      <c r="P23" s="46"/>
      <c r="Q23" s="46"/>
      <c r="R23" s="46"/>
      <c r="S23" s="46"/>
      <c r="T23" s="46"/>
      <c r="U23" s="46"/>
      <c r="V23" s="46"/>
      <c r="W23" s="46"/>
      <c r="X23" s="46"/>
      <c r="Y23" s="47"/>
    </row>
    <row r="24" spans="1:25" x14ac:dyDescent="0.2">
      <c r="A24" s="29" t="s">
        <v>60</v>
      </c>
      <c r="B24" s="57"/>
      <c r="C24" s="60" t="s">
        <v>18</v>
      </c>
      <c r="D24" s="60"/>
      <c r="E24" s="60"/>
      <c r="F24" s="60"/>
      <c r="G24" s="57"/>
      <c r="H24" s="60"/>
      <c r="I24" s="60"/>
      <c r="J24" s="60"/>
      <c r="K24" s="60" t="s">
        <v>65</v>
      </c>
      <c r="L24" s="60"/>
      <c r="M24" s="60"/>
      <c r="N24" s="60"/>
      <c r="O24" s="48"/>
      <c r="P24" s="49"/>
      <c r="Q24" s="49"/>
      <c r="R24" s="49"/>
      <c r="S24" s="49"/>
      <c r="T24" s="49"/>
      <c r="U24" s="49"/>
      <c r="V24" s="49"/>
      <c r="W24" s="49"/>
      <c r="X24" s="49"/>
      <c r="Y24" s="50"/>
    </row>
    <row r="25" spans="1:25" ht="14.45" customHeight="1" x14ac:dyDescent="0.2">
      <c r="A25" s="28"/>
      <c r="B25" s="58"/>
      <c r="C25" s="36" t="s">
        <v>17</v>
      </c>
      <c r="D25" s="37"/>
      <c r="E25" s="37"/>
      <c r="F25" s="38"/>
      <c r="G25" s="58"/>
      <c r="H25" s="45"/>
      <c r="I25" s="46"/>
      <c r="J25" s="47"/>
      <c r="K25" s="54"/>
      <c r="L25" s="55"/>
      <c r="M25" s="55"/>
      <c r="N25" s="56"/>
      <c r="O25" s="48"/>
      <c r="P25" s="49"/>
      <c r="Q25" s="49"/>
      <c r="R25" s="49"/>
      <c r="S25" s="49"/>
      <c r="T25" s="49"/>
      <c r="U25" s="49"/>
      <c r="V25" s="49"/>
      <c r="W25" s="49"/>
      <c r="X25" s="49"/>
      <c r="Y25" s="50"/>
    </row>
    <row r="26" spans="1:25" x14ac:dyDescent="0.2">
      <c r="A26" s="28"/>
      <c r="B26" s="58"/>
      <c r="C26" s="39"/>
      <c r="D26" s="40"/>
      <c r="E26" s="40"/>
      <c r="F26" s="41"/>
      <c r="G26" s="58"/>
      <c r="H26" s="48"/>
      <c r="I26" s="49"/>
      <c r="J26" s="50"/>
      <c r="K26" s="60"/>
      <c r="L26" s="60"/>
      <c r="M26" s="60"/>
      <c r="N26" s="60"/>
      <c r="O26" s="48"/>
      <c r="P26" s="49"/>
      <c r="Q26" s="49"/>
      <c r="R26" s="49"/>
      <c r="S26" s="49"/>
      <c r="T26" s="49"/>
      <c r="U26" s="49"/>
      <c r="V26" s="49"/>
      <c r="W26" s="49"/>
      <c r="X26" s="49"/>
      <c r="Y26" s="50"/>
    </row>
    <row r="27" spans="1:25" x14ac:dyDescent="0.2">
      <c r="A27" s="28"/>
      <c r="B27" s="58"/>
      <c r="C27" s="39"/>
      <c r="D27" s="40"/>
      <c r="E27" s="40"/>
      <c r="F27" s="41"/>
      <c r="G27" s="58"/>
      <c r="H27" s="48"/>
      <c r="I27" s="49"/>
      <c r="J27" s="50"/>
      <c r="K27" s="60"/>
      <c r="L27" s="60"/>
      <c r="M27" s="60"/>
      <c r="N27" s="60"/>
      <c r="O27" s="48"/>
      <c r="P27" s="49"/>
      <c r="Q27" s="49"/>
      <c r="R27" s="49"/>
      <c r="S27" s="49"/>
      <c r="T27" s="49"/>
      <c r="U27" s="49"/>
      <c r="V27" s="49"/>
      <c r="W27" s="49"/>
      <c r="X27" s="49"/>
      <c r="Y27" s="50"/>
    </row>
    <row r="28" spans="1:25" x14ac:dyDescent="0.2">
      <c r="A28" s="28"/>
      <c r="B28" s="58"/>
      <c r="C28" s="42"/>
      <c r="D28" s="43"/>
      <c r="E28" s="43"/>
      <c r="F28" s="44"/>
      <c r="G28" s="59"/>
      <c r="H28" s="51"/>
      <c r="I28" s="52"/>
      <c r="J28" s="53"/>
      <c r="K28" s="60"/>
      <c r="L28" s="60"/>
      <c r="M28" s="60"/>
      <c r="N28" s="60"/>
      <c r="O28" s="48"/>
      <c r="P28" s="49"/>
      <c r="Q28" s="49"/>
      <c r="R28" s="49"/>
      <c r="S28" s="49"/>
      <c r="T28" s="49"/>
      <c r="U28" s="49"/>
      <c r="V28" s="49"/>
      <c r="W28" s="49"/>
      <c r="X28" s="49"/>
      <c r="Y28" s="50"/>
    </row>
    <row r="29" spans="1:25" x14ac:dyDescent="0.2">
      <c r="A29" s="28" t="s">
        <v>15</v>
      </c>
      <c r="B29" s="59"/>
      <c r="C29" s="60" t="s">
        <v>30</v>
      </c>
      <c r="D29" s="60"/>
      <c r="E29" s="60"/>
      <c r="F29" s="60"/>
      <c r="G29" s="60" t="s">
        <v>14</v>
      </c>
      <c r="H29" s="60"/>
      <c r="I29" s="60"/>
      <c r="J29" s="60"/>
      <c r="K29" s="60" t="s">
        <v>29</v>
      </c>
      <c r="L29" s="60"/>
      <c r="M29" s="60"/>
      <c r="N29" s="60"/>
      <c r="O29" s="51"/>
      <c r="P29" s="52"/>
      <c r="Q29" s="52"/>
      <c r="R29" s="52"/>
      <c r="S29" s="52"/>
      <c r="T29" s="52"/>
      <c r="U29" s="52"/>
      <c r="V29" s="52"/>
      <c r="W29" s="52"/>
      <c r="X29" s="52"/>
      <c r="Y29" s="53"/>
    </row>
    <row r="30" spans="1:25" ht="12.75" x14ac:dyDescent="0.2">
      <c r="A30" s="23" t="s">
        <v>16</v>
      </c>
      <c r="B30" s="1" t="s">
        <v>49</v>
      </c>
      <c r="H30" s="22"/>
      <c r="I30" s="22"/>
      <c r="J30" s="22"/>
      <c r="K30" s="22"/>
      <c r="L30" s="22"/>
      <c r="M30" s="22"/>
      <c r="N30" s="22"/>
      <c r="O30" s="22"/>
      <c r="P30" s="22"/>
      <c r="Q30" s="22"/>
      <c r="R30" s="22"/>
      <c r="S30" s="22"/>
      <c r="T30" s="22"/>
      <c r="U30" s="22"/>
      <c r="V30" s="22"/>
      <c r="W30" s="22"/>
      <c r="X30" s="22"/>
      <c r="Y30" s="22"/>
    </row>
    <row r="31" spans="1:25" ht="27" customHeight="1" x14ac:dyDescent="0.2">
      <c r="A31" s="82" t="s">
        <v>17</v>
      </c>
      <c r="B31" s="82"/>
      <c r="C31" s="82"/>
      <c r="D31" s="82"/>
      <c r="E31" s="82"/>
      <c r="F31" s="82"/>
      <c r="G31" s="82"/>
      <c r="H31" s="82"/>
      <c r="I31" s="82"/>
      <c r="J31" s="82"/>
      <c r="K31" s="82"/>
      <c r="L31" s="82"/>
      <c r="M31" s="82"/>
      <c r="N31" s="82"/>
      <c r="O31" s="82"/>
      <c r="P31" s="24"/>
      <c r="Q31" s="24"/>
      <c r="R31" s="24"/>
      <c r="S31" s="24"/>
      <c r="T31" s="24"/>
      <c r="V31" s="24"/>
      <c r="W31" s="24"/>
      <c r="X31" s="24"/>
      <c r="Y31" s="24"/>
    </row>
    <row r="32" spans="1:25" ht="26.25" customHeight="1" x14ac:dyDescent="0.2">
      <c r="A32" s="82"/>
      <c r="B32" s="82"/>
      <c r="C32" s="82"/>
      <c r="D32" s="82"/>
      <c r="E32" s="82"/>
      <c r="F32" s="82"/>
      <c r="G32" s="82"/>
      <c r="H32" s="82"/>
      <c r="I32" s="82"/>
      <c r="J32" s="82"/>
      <c r="K32" s="82"/>
      <c r="L32" s="82"/>
      <c r="M32" s="82"/>
      <c r="N32" s="82"/>
      <c r="O32" s="82"/>
      <c r="P32" s="25"/>
      <c r="Q32" s="25"/>
      <c r="R32" s="25"/>
      <c r="S32" s="25"/>
      <c r="T32" s="26"/>
      <c r="V32" s="25"/>
      <c r="W32" s="25"/>
      <c r="X32" s="25"/>
      <c r="Y32" s="25"/>
    </row>
    <row r="33" spans="1:25" ht="28.5" customHeight="1" x14ac:dyDescent="0.2">
      <c r="A33" s="82"/>
      <c r="B33" s="82"/>
      <c r="C33" s="82"/>
      <c r="D33" s="82"/>
      <c r="E33" s="82"/>
      <c r="F33" s="82"/>
      <c r="G33" s="82"/>
      <c r="H33" s="82"/>
      <c r="I33" s="82"/>
      <c r="J33" s="82"/>
      <c r="K33" s="82"/>
      <c r="L33" s="82"/>
      <c r="M33" s="82"/>
      <c r="N33" s="82"/>
      <c r="O33" s="82"/>
      <c r="P33" s="25"/>
      <c r="Q33" s="25"/>
      <c r="R33" s="25"/>
      <c r="S33" s="25"/>
      <c r="T33" s="26"/>
      <c r="V33" s="25"/>
      <c r="W33" s="25"/>
      <c r="X33" s="25"/>
      <c r="Y33" s="25"/>
    </row>
    <row r="34" spans="1:25" ht="20.25" customHeight="1" x14ac:dyDescent="0.2">
      <c r="A34" s="82"/>
      <c r="B34" s="82"/>
      <c r="C34" s="82"/>
      <c r="D34" s="82"/>
      <c r="E34" s="82"/>
      <c r="F34" s="82"/>
      <c r="G34" s="82"/>
      <c r="H34" s="82"/>
      <c r="I34" s="82"/>
      <c r="J34" s="82"/>
      <c r="K34" s="82"/>
      <c r="L34" s="82"/>
      <c r="M34" s="82"/>
      <c r="N34" s="82"/>
      <c r="O34" s="82"/>
      <c r="P34" s="25"/>
      <c r="Q34" s="25"/>
      <c r="R34" s="25"/>
      <c r="S34" s="25"/>
      <c r="T34" s="26"/>
      <c r="V34" s="25"/>
      <c r="W34" s="25"/>
      <c r="X34" s="25"/>
      <c r="Y34" s="25"/>
    </row>
    <row r="35" spans="1:25" x14ac:dyDescent="0.2">
      <c r="A35" s="20"/>
      <c r="E35" s="1">
        <f>5000000/19500</f>
        <v>256.41025641025641</v>
      </c>
      <c r="H35" s="22"/>
      <c r="I35" s="22"/>
      <c r="J35" s="22"/>
      <c r="K35" s="22"/>
      <c r="L35" s="22"/>
      <c r="M35" s="22"/>
      <c r="N35" s="22"/>
      <c r="O35" s="22"/>
      <c r="P35" s="22"/>
      <c r="Q35" s="22"/>
      <c r="R35" s="22"/>
      <c r="S35" s="22"/>
      <c r="T35" s="22"/>
      <c r="U35" s="22"/>
      <c r="V35" s="22"/>
      <c r="W35" s="22"/>
      <c r="X35" s="22"/>
      <c r="Y35" s="22"/>
    </row>
    <row r="36" spans="1:25" x14ac:dyDescent="0.2">
      <c r="A36" s="20"/>
      <c r="H36" s="22"/>
      <c r="I36" s="22"/>
      <c r="J36" s="22"/>
      <c r="K36" s="22"/>
      <c r="L36" s="22"/>
      <c r="M36" s="22"/>
      <c r="N36" s="22"/>
      <c r="O36" s="22"/>
      <c r="P36" s="22"/>
      <c r="Q36" s="22"/>
      <c r="R36" s="22"/>
      <c r="S36" s="22"/>
      <c r="T36" s="22"/>
      <c r="U36" s="22"/>
      <c r="V36" s="22"/>
      <c r="W36" s="22"/>
      <c r="X36" s="22"/>
      <c r="Y36" s="22"/>
    </row>
    <row r="37" spans="1:25" x14ac:dyDescent="0.2">
      <c r="A37" s="20"/>
      <c r="H37" s="22"/>
      <c r="I37" s="22"/>
      <c r="J37" s="22"/>
      <c r="K37" s="22"/>
      <c r="L37" s="22"/>
      <c r="M37" s="22"/>
      <c r="N37" s="22"/>
      <c r="O37" s="22"/>
      <c r="P37" s="22"/>
      <c r="Q37" s="22"/>
      <c r="R37" s="22"/>
      <c r="S37" s="22"/>
      <c r="T37" s="22"/>
      <c r="U37" s="22"/>
      <c r="V37" s="22"/>
      <c r="W37" s="22"/>
      <c r="X37" s="22"/>
      <c r="Y37" s="22"/>
    </row>
    <row r="38" spans="1:25" x14ac:dyDescent="0.2">
      <c r="A38" s="20"/>
      <c r="H38" s="22"/>
      <c r="I38" s="22"/>
      <c r="J38" s="22"/>
      <c r="K38" s="22"/>
      <c r="L38" s="22"/>
      <c r="M38" s="22"/>
      <c r="N38" s="22"/>
      <c r="O38" s="22"/>
      <c r="P38" s="22"/>
      <c r="Q38" s="22"/>
      <c r="R38" s="22"/>
      <c r="S38" s="22"/>
      <c r="T38" s="22"/>
      <c r="U38" s="22"/>
      <c r="V38" s="22"/>
      <c r="W38" s="22"/>
      <c r="X38" s="22"/>
      <c r="Y38" s="22"/>
    </row>
    <row r="39" spans="1:25" x14ac:dyDescent="0.2">
      <c r="A39" s="20"/>
      <c r="H39" s="22"/>
      <c r="I39" s="22"/>
      <c r="J39" s="22"/>
      <c r="K39" s="22"/>
      <c r="L39" s="22"/>
      <c r="M39" s="22"/>
      <c r="N39" s="22"/>
      <c r="O39" s="22"/>
      <c r="P39" s="22"/>
      <c r="Q39" s="22"/>
      <c r="R39" s="22"/>
      <c r="S39" s="22"/>
      <c r="T39" s="22"/>
      <c r="U39" s="22"/>
      <c r="V39" s="22"/>
      <c r="W39" s="22"/>
      <c r="X39" s="22"/>
      <c r="Y39" s="22"/>
    </row>
    <row r="40" spans="1:25" x14ac:dyDescent="0.2">
      <c r="A40" s="20"/>
      <c r="H40" s="22"/>
      <c r="I40" s="22"/>
      <c r="J40" s="22"/>
      <c r="K40" s="22"/>
      <c r="L40" s="22"/>
      <c r="M40" s="22"/>
      <c r="N40" s="22"/>
      <c r="O40" s="22"/>
      <c r="P40" s="22"/>
      <c r="Q40" s="22"/>
      <c r="R40" s="22"/>
      <c r="S40" s="22"/>
      <c r="T40" s="22"/>
      <c r="U40" s="22"/>
      <c r="V40" s="22"/>
      <c r="W40" s="22"/>
      <c r="X40" s="22"/>
      <c r="Y40" s="22"/>
    </row>
    <row r="41" spans="1:25" x14ac:dyDescent="0.2">
      <c r="A41" s="20"/>
      <c r="H41" s="22"/>
      <c r="I41" s="22"/>
      <c r="J41" s="22"/>
      <c r="K41" s="22"/>
      <c r="L41" s="22"/>
      <c r="M41" s="22"/>
      <c r="N41" s="22"/>
      <c r="O41" s="22"/>
      <c r="P41" s="22"/>
      <c r="Q41" s="22"/>
      <c r="R41" s="22"/>
      <c r="S41" s="22"/>
      <c r="T41" s="22"/>
      <c r="U41" s="22"/>
      <c r="V41" s="22"/>
      <c r="W41" s="22"/>
      <c r="X41" s="22"/>
      <c r="Y41" s="22"/>
    </row>
    <row r="42" spans="1:25" x14ac:dyDescent="0.2">
      <c r="A42" s="20"/>
      <c r="H42" s="22"/>
      <c r="I42" s="22"/>
      <c r="J42" s="22"/>
      <c r="K42" s="22"/>
      <c r="L42" s="22"/>
      <c r="M42" s="22"/>
      <c r="N42" s="22"/>
      <c r="O42" s="22"/>
      <c r="P42" s="22"/>
      <c r="Q42" s="22"/>
      <c r="R42" s="22"/>
      <c r="S42" s="22"/>
      <c r="T42" s="22"/>
      <c r="U42" s="22"/>
      <c r="V42" s="22"/>
      <c r="W42" s="22"/>
      <c r="X42" s="22"/>
      <c r="Y42" s="22"/>
    </row>
    <row r="43" spans="1:25" x14ac:dyDescent="0.2">
      <c r="A43" s="20"/>
      <c r="H43" s="22"/>
      <c r="I43" s="22"/>
      <c r="J43" s="22"/>
      <c r="K43" s="22"/>
      <c r="L43" s="22"/>
      <c r="M43" s="22"/>
      <c r="N43" s="22"/>
      <c r="O43" s="22"/>
      <c r="P43" s="22"/>
      <c r="Q43" s="22"/>
      <c r="R43" s="22"/>
      <c r="S43" s="22"/>
      <c r="T43" s="22"/>
      <c r="U43" s="22"/>
      <c r="V43" s="22"/>
      <c r="W43" s="22"/>
      <c r="X43" s="22"/>
      <c r="Y43" s="22"/>
    </row>
    <row r="44" spans="1:25" x14ac:dyDescent="0.2">
      <c r="A44" s="20"/>
      <c r="H44" s="22"/>
      <c r="I44" s="22"/>
      <c r="J44" s="22"/>
      <c r="K44" s="22"/>
      <c r="L44" s="22"/>
      <c r="M44" s="22"/>
      <c r="N44" s="22"/>
      <c r="O44" s="22"/>
      <c r="P44" s="22"/>
      <c r="Q44" s="22"/>
      <c r="R44" s="22"/>
      <c r="S44" s="22"/>
      <c r="T44" s="22"/>
      <c r="U44" s="22"/>
      <c r="V44" s="22"/>
      <c r="W44" s="22"/>
      <c r="X44" s="22"/>
      <c r="Y44" s="22"/>
    </row>
    <row r="45" spans="1:25" x14ac:dyDescent="0.2">
      <c r="A45" s="20"/>
      <c r="H45" s="22"/>
      <c r="I45" s="22"/>
      <c r="J45" s="22"/>
      <c r="K45" s="22"/>
      <c r="L45" s="22"/>
      <c r="M45" s="22"/>
      <c r="N45" s="22"/>
      <c r="O45" s="22"/>
      <c r="P45" s="22"/>
      <c r="Q45" s="22"/>
      <c r="R45" s="22"/>
      <c r="S45" s="22"/>
      <c r="T45" s="22"/>
      <c r="U45" s="22"/>
      <c r="V45" s="22"/>
      <c r="W45" s="22"/>
      <c r="X45" s="22"/>
      <c r="Y45" s="22"/>
    </row>
    <row r="46" spans="1:25" x14ac:dyDescent="0.2">
      <c r="A46" s="20"/>
      <c r="H46" s="22"/>
      <c r="I46" s="22"/>
      <c r="J46" s="22"/>
      <c r="K46" s="22"/>
      <c r="L46" s="22"/>
      <c r="M46" s="22"/>
      <c r="N46" s="22"/>
      <c r="O46" s="22"/>
      <c r="P46" s="22"/>
      <c r="Q46" s="22"/>
      <c r="R46" s="22"/>
      <c r="S46" s="22"/>
      <c r="T46" s="22"/>
      <c r="U46" s="22"/>
      <c r="V46" s="22"/>
      <c r="W46" s="22"/>
      <c r="X46" s="22"/>
      <c r="Y46" s="22"/>
    </row>
    <row r="47" spans="1:25" x14ac:dyDescent="0.2">
      <c r="A47" s="20"/>
      <c r="H47" s="22"/>
      <c r="I47" s="22"/>
      <c r="J47" s="22"/>
      <c r="K47" s="22"/>
      <c r="L47" s="22"/>
      <c r="M47" s="22"/>
      <c r="N47" s="22"/>
      <c r="O47" s="22"/>
      <c r="P47" s="22"/>
      <c r="Q47" s="22"/>
      <c r="R47" s="22"/>
      <c r="S47" s="22"/>
      <c r="T47" s="22"/>
      <c r="U47" s="22"/>
      <c r="V47" s="22"/>
      <c r="W47" s="22"/>
      <c r="X47" s="22"/>
      <c r="Y47" s="22"/>
    </row>
    <row r="48" spans="1:25" x14ac:dyDescent="0.2">
      <c r="A48" s="20"/>
      <c r="H48" s="22"/>
      <c r="I48" s="22"/>
      <c r="J48" s="22"/>
      <c r="K48" s="22"/>
      <c r="L48" s="22"/>
      <c r="M48" s="22"/>
      <c r="N48" s="22"/>
      <c r="O48" s="22"/>
      <c r="P48" s="22"/>
      <c r="Q48" s="22"/>
      <c r="R48" s="22"/>
      <c r="S48" s="22"/>
      <c r="T48" s="22"/>
      <c r="U48" s="22"/>
      <c r="V48" s="22"/>
      <c r="W48" s="22"/>
      <c r="X48" s="22"/>
      <c r="Y48" s="22"/>
    </row>
    <row r="49" spans="1:25" x14ac:dyDescent="0.2">
      <c r="A49" s="20"/>
      <c r="H49" s="22"/>
      <c r="I49" s="22"/>
      <c r="J49" s="22"/>
      <c r="K49" s="22"/>
      <c r="L49" s="22"/>
      <c r="M49" s="22"/>
      <c r="N49" s="22"/>
      <c r="O49" s="22"/>
      <c r="P49" s="22"/>
      <c r="Q49" s="22"/>
      <c r="R49" s="22"/>
      <c r="S49" s="22"/>
      <c r="T49" s="22"/>
      <c r="U49" s="22"/>
      <c r="V49" s="22"/>
      <c r="W49" s="22"/>
      <c r="X49" s="22"/>
      <c r="Y49" s="22"/>
    </row>
    <row r="50" spans="1:25" x14ac:dyDescent="0.2">
      <c r="H50" s="22"/>
      <c r="I50" s="22"/>
      <c r="J50" s="22"/>
      <c r="K50" s="22"/>
      <c r="L50" s="22"/>
      <c r="M50" s="22"/>
      <c r="N50" s="22"/>
      <c r="O50" s="22"/>
      <c r="P50" s="22"/>
      <c r="Q50" s="22"/>
      <c r="R50" s="22"/>
      <c r="S50" s="22"/>
      <c r="T50" s="22"/>
      <c r="U50" s="22"/>
      <c r="V50" s="22"/>
      <c r="W50" s="22"/>
      <c r="X50" s="22"/>
      <c r="Y50" s="22"/>
    </row>
  </sheetData>
  <mergeCells count="102">
    <mergeCell ref="A1:S1"/>
    <mergeCell ref="B2:G2"/>
    <mergeCell ref="B4:G4"/>
    <mergeCell ref="B5:G5"/>
    <mergeCell ref="H2:M2"/>
    <mergeCell ref="H4:M4"/>
    <mergeCell ref="H5:M5"/>
    <mergeCell ref="N2:S2"/>
    <mergeCell ref="B3:G3"/>
    <mergeCell ref="H3:M3"/>
    <mergeCell ref="N3:S3"/>
    <mergeCell ref="N4:S4"/>
    <mergeCell ref="N5:S5"/>
    <mergeCell ref="A31:O31"/>
    <mergeCell ref="A32:O32"/>
    <mergeCell ref="A33:O33"/>
    <mergeCell ref="A34:O34"/>
    <mergeCell ref="K26:N28"/>
    <mergeCell ref="C29:F29"/>
    <mergeCell ref="G29:J29"/>
    <mergeCell ref="B24:B29"/>
    <mergeCell ref="K29:N29"/>
    <mergeCell ref="C24:F24"/>
    <mergeCell ref="H24:J24"/>
    <mergeCell ref="K24:N24"/>
    <mergeCell ref="B14:G14"/>
    <mergeCell ref="B11:G11"/>
    <mergeCell ref="H11:M11"/>
    <mergeCell ref="N11:S11"/>
    <mergeCell ref="B12:G12"/>
    <mergeCell ref="H12:M12"/>
    <mergeCell ref="N12:S12"/>
    <mergeCell ref="B17:G17"/>
    <mergeCell ref="B18:G18"/>
    <mergeCell ref="N15:S15"/>
    <mergeCell ref="N16:S16"/>
    <mergeCell ref="B15:G15"/>
    <mergeCell ref="B16:G16"/>
    <mergeCell ref="N17:S17"/>
    <mergeCell ref="N18:S18"/>
    <mergeCell ref="H13:M13"/>
    <mergeCell ref="H14:M14"/>
    <mergeCell ref="H15:M15"/>
    <mergeCell ref="H16:M16"/>
    <mergeCell ref="H17:M17"/>
    <mergeCell ref="H18:M18"/>
    <mergeCell ref="N14:S14"/>
    <mergeCell ref="A9:C9"/>
    <mergeCell ref="H9:I9"/>
    <mergeCell ref="L9:M9"/>
    <mergeCell ref="B13:G13"/>
    <mergeCell ref="N13:S13"/>
    <mergeCell ref="B8:C8"/>
    <mergeCell ref="H8:I8"/>
    <mergeCell ref="N8:O8"/>
    <mergeCell ref="B10:G10"/>
    <mergeCell ref="H10:M10"/>
    <mergeCell ref="N10:S10"/>
    <mergeCell ref="P6:Q6"/>
    <mergeCell ref="B7:C7"/>
    <mergeCell ref="H7:I7"/>
    <mergeCell ref="T2:Y2"/>
    <mergeCell ref="T3:Y3"/>
    <mergeCell ref="T4:Y4"/>
    <mergeCell ref="T5:Y5"/>
    <mergeCell ref="T6:U6"/>
    <mergeCell ref="V6:W6"/>
    <mergeCell ref="T7:U7"/>
    <mergeCell ref="B6:C6"/>
    <mergeCell ref="D6:E6"/>
    <mergeCell ref="H6:I6"/>
    <mergeCell ref="J6:K6"/>
    <mergeCell ref="N6:O6"/>
    <mergeCell ref="N7:O7"/>
    <mergeCell ref="T15:Y15"/>
    <mergeCell ref="T16:Y16"/>
    <mergeCell ref="T17:Y17"/>
    <mergeCell ref="T18:Y18"/>
    <mergeCell ref="T19:Y19"/>
    <mergeCell ref="T8:U8"/>
    <mergeCell ref="T11:Y11"/>
    <mergeCell ref="T12:Y12"/>
    <mergeCell ref="T13:Y13"/>
    <mergeCell ref="T14:Y14"/>
    <mergeCell ref="T10:Y10"/>
    <mergeCell ref="B19:G19"/>
    <mergeCell ref="B20:G20"/>
    <mergeCell ref="H20:M20"/>
    <mergeCell ref="N20:S20"/>
    <mergeCell ref="A21:B22"/>
    <mergeCell ref="T20:Y20"/>
    <mergeCell ref="C21:Y22"/>
    <mergeCell ref="C25:F28"/>
    <mergeCell ref="H25:J28"/>
    <mergeCell ref="K25:N25"/>
    <mergeCell ref="G24:G28"/>
    <mergeCell ref="O23:Y29"/>
    <mergeCell ref="C23:F23"/>
    <mergeCell ref="G23:J23"/>
    <mergeCell ref="K23:N23"/>
    <mergeCell ref="N19:S19"/>
    <mergeCell ref="H19:M19"/>
  </mergeCells>
  <hyperlinks>
    <hyperlink ref="T5" r:id="rId1" xr:uid="{692AB4A1-5D65-41F2-B8E5-E9B2DEC02871}"/>
  </hyperlinks>
  <pageMargins left="0.25" right="0.25" top="0.75" bottom="0.75" header="0.3" footer="0.3"/>
  <pageSetup paperSize="9" scale="5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Matrik Mobil triton DC 4x4 </vt:lpstr>
      <vt:lpstr>'Matrik Mobil triton DC 4x4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dc:creator>
  <cp:lastModifiedBy>Thomas A  Walsh</cp:lastModifiedBy>
  <cp:lastPrinted>2026-01-26T09:46:35Z</cp:lastPrinted>
  <dcterms:created xsi:type="dcterms:W3CDTF">2024-08-26T03:16:13Z</dcterms:created>
  <dcterms:modified xsi:type="dcterms:W3CDTF">2026-01-27T11:05:56Z</dcterms:modified>
</cp:coreProperties>
</file>